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files_sprava_majetku\HUBENÁ\POLIKLINIKA - VÝMĚNA STOUPAČEK\PD\"/>
    </mc:Choice>
  </mc:AlternateContent>
  <xr:revisionPtr revIDLastSave="0" documentId="13_ncr:1_{161C21E4-073D-4979-94BB-6EA48052922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Stavba!#REF!</definedName>
    <definedName name="CenaCelkem">Stavba!#REF!</definedName>
    <definedName name="CenaCelkemBezDPH">Stavba!#REF!</definedName>
    <definedName name="CenaCelkemVypocet" localSheetId="1">Stavba!#REF!</definedName>
    <definedName name="cisloobjektu">Stavba!#REF!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Stavba!#REF!</definedName>
    <definedName name="dadresa">Stavba!#REF!</definedName>
    <definedName name="DIČ" localSheetId="1">Stavba!#REF!</definedName>
    <definedName name="dmisto">Stavba!#REF!</definedName>
    <definedName name="DPHSni">Stavba!#REF!</definedName>
    <definedName name="DPHZakl">Stavba!#REF!</definedName>
    <definedName name="dpsc" localSheetId="1">Stavba!#REF!</definedName>
    <definedName name="IČO" localSheetId="1">Stavba!#REF!</definedName>
    <definedName name="Mena">Stavba!#REF!</definedName>
    <definedName name="MistoStavby">Stavba!#REF!</definedName>
    <definedName name="nazevobjektu">Stavba!#REF!</definedName>
    <definedName name="NazevRozpoctu">'[1]Krycí list'!$D$2</definedName>
    <definedName name="NazevStavby" localSheetId="1">Stavba!#REF!</definedName>
    <definedName name="nazevstavby">'[1]Krycí list'!$C$7</definedName>
    <definedName name="NazevStavebnihoRozpoctu">Stavba!#REF!</definedName>
    <definedName name="oadresa">Stavba!#REF!</definedName>
    <definedName name="Objednatel" localSheetId="1">Stavba!#REF!</definedName>
    <definedName name="Objekt" localSheetId="1">Stavba!#REF!</definedName>
    <definedName name="_xlnm.Print_Area" localSheetId="3">'Rozpočet Pol'!$A$1:$G$89</definedName>
    <definedName name="_xlnm.Print_Area" localSheetId="1">Stavba!$B$1:$K$58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Stavba!#REF!</definedName>
    <definedName name="pPSC">Stavba!#REF!</definedName>
    <definedName name="Projektant">Stavba!#REF!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1" hidden="1">Stavba!$A:$A</definedName>
    <definedName name="Z_B7E7C763_C459_487D_8ABA_5CFDDFBD5A84_.wvu.PrintArea" localSheetId="1" hidden="1">Stavba!#REF!</definedName>
    <definedName name="ZakladDPHSni">Stavba!#REF!</definedName>
    <definedName name="ZakladDPHSniVypocet" localSheetId="1">Stavba!#REF!</definedName>
    <definedName name="ZakladDPHZakl">Stavba!#REF!</definedName>
    <definedName name="ZakladDPHZaklVypocet" localSheetId="1">Stavba!#REF!</definedName>
    <definedName name="ZaObjednatele">Stavba!#REF!</definedName>
    <definedName name="Zaokrouhleni">Stavba!#REF!</definedName>
    <definedName name="ZaZhotovitele">Stavba!#REF!</definedName>
    <definedName name="Zhotovitel">Stavba!#REF!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2" l="1"/>
  <c r="G22" i="12"/>
  <c r="G23" i="12"/>
  <c r="G84" i="12"/>
  <c r="G45" i="12"/>
  <c r="G81" i="12"/>
  <c r="G82" i="12"/>
  <c r="G83" i="12"/>
  <c r="G71" i="12"/>
  <c r="G70" i="12"/>
  <c r="G69" i="12"/>
  <c r="G67" i="12" l="1"/>
  <c r="G68" i="12"/>
  <c r="G51" i="12"/>
  <c r="G48" i="12"/>
  <c r="G49" i="12"/>
  <c r="G50" i="12"/>
  <c r="G44" i="12"/>
  <c r="G43" i="12"/>
  <c r="D12" i="1" l="1"/>
  <c r="C5" i="1"/>
  <c r="D5" i="1"/>
  <c r="C6" i="1"/>
  <c r="D6" i="1"/>
  <c r="C7" i="1"/>
  <c r="D7" i="1"/>
  <c r="D8" i="1"/>
  <c r="D9" i="1"/>
  <c r="E9" i="1"/>
  <c r="F9" i="1"/>
  <c r="G9" i="1"/>
  <c r="C10" i="1"/>
  <c r="D10" i="1"/>
  <c r="E10" i="1"/>
  <c r="F10" i="1"/>
  <c r="G10" i="1"/>
  <c r="G80" i="12"/>
  <c r="G66" i="12"/>
  <c r="G74" i="12" s="1"/>
  <c r="G55" i="12"/>
  <c r="G54" i="12"/>
  <c r="G53" i="12"/>
  <c r="G52" i="12"/>
  <c r="G47" i="12"/>
  <c r="G46" i="12"/>
  <c r="G42" i="12"/>
  <c r="G41" i="12"/>
  <c r="G40" i="12"/>
  <c r="G39" i="12"/>
  <c r="G38" i="12"/>
  <c r="G37" i="12"/>
  <c r="G36" i="12"/>
  <c r="G26" i="12"/>
  <c r="G24" i="12"/>
  <c r="G21" i="12"/>
  <c r="G20" i="12"/>
  <c r="G19" i="12"/>
  <c r="G18" i="12"/>
  <c r="G17" i="12"/>
  <c r="G10" i="12"/>
  <c r="H10" i="1" s="1"/>
  <c r="G9" i="12"/>
  <c r="H9" i="1" s="1"/>
  <c r="H50" i="1"/>
  <c r="J46" i="1"/>
  <c r="J45" i="1"/>
  <c r="J44" i="1"/>
  <c r="J43" i="1"/>
  <c r="J42" i="1"/>
  <c r="J41" i="1"/>
  <c r="F85" i="12" l="1"/>
  <c r="G85" i="12" s="1"/>
  <c r="F56" i="12"/>
  <c r="G56" i="12" s="1"/>
  <c r="G58" i="12" s="1"/>
  <c r="G6" i="12" s="1"/>
  <c r="H6" i="1" s="1"/>
  <c r="G7" i="12"/>
  <c r="H7" i="1" s="1"/>
  <c r="F27" i="12"/>
  <c r="G27" i="12" s="1"/>
  <c r="G29" i="12" s="1"/>
  <c r="G5" i="12" s="1"/>
  <c r="H5" i="1" s="1"/>
  <c r="G87" i="12" l="1"/>
  <c r="G8" i="12" s="1"/>
  <c r="H8" i="1" l="1"/>
  <c r="G12" i="12"/>
  <c r="H12" i="1" s="1"/>
  <c r="I35" i="1" s="1"/>
  <c r="G37" i="1" l="1"/>
  <c r="I37" i="1" s="1"/>
  <c r="I39" i="1" s="1"/>
  <c r="G46" i="1" s="1"/>
  <c r="G43" i="1" l="1"/>
  <c r="G44" i="1" s="1"/>
  <c r="G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29" authorId="0" shapeId="0" xr:uid="{205B9BAD-9605-4D03-B6E0-80B6D8700EC7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29" authorId="0" shapeId="0" xr:uid="{8E2549A8-52A2-496F-BF95-D4BE4450FC7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30" authorId="0" shapeId="0" xr:uid="{561F87BC-3D1A-4489-95AF-4D35EB4B550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30" authorId="0" shapeId="0" xr:uid="{19873943-6749-43CA-BFC2-628684EA3AB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31" authorId="0" shapeId="0" xr:uid="{F12ACA4D-FB84-41C4-9831-AC3A7D55440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31" authorId="0" shapeId="0" xr:uid="{163580F2-8E37-4623-86E6-C1CB29FD80F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<sst xmlns="http://schemas.openxmlformats.org/spreadsheetml/2006/main" count="213" uniqueCount="152">
  <si>
    <t>%</t>
  </si>
  <si>
    <t>Za zhotovitele</t>
  </si>
  <si>
    <t>Za objednatele</t>
  </si>
  <si>
    <t>Zaokrouhlení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</si>
  <si>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</si>
  <si>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</si>
  <si>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</si>
  <si>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</si>
  <si>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</si>
  <si>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</si>
  <si>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</si>
  <si>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</si>
  <si>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</si>
  <si>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</si>
  <si>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</si>
  <si>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</si>
  <si>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</si>
  <si>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Cena celkem bez DPH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</si>
  <si>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</si>
  <si>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</si>
  <si>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</si>
  <si>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</si>
  <si>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</si>
  <si>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</si>
  <si>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</si>
  <si>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</si>
  <si>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</si>
  <si>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</si>
  <si>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</si>
  <si>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</si>
  <si>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</si>
  <si>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</si>
  <si>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</si>
  <si>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Okružní 2161, 288 02 Nymburk</t>
  </si>
  <si>
    <t>Rozpočet:</t>
  </si>
  <si>
    <t>Misto</t>
  </si>
  <si>
    <t>Město Nymburk</t>
  </si>
  <si>
    <t>Náměstí Přemyslovců 163</t>
  </si>
  <si>
    <t>Nymburk</t>
  </si>
  <si>
    <t>28802</t>
  </si>
  <si>
    <t>CZK</t>
  </si>
  <si>
    <t>Díl:</t>
  </si>
  <si>
    <t>m</t>
  </si>
  <si>
    <t>m2</t>
  </si>
  <si>
    <t>kus</t>
  </si>
  <si>
    <t>ks</t>
  </si>
  <si>
    <t/>
  </si>
  <si>
    <t>95</t>
  </si>
  <si>
    <t>uklid</t>
  </si>
  <si>
    <t xml:space="preserve">722 </t>
  </si>
  <si>
    <t>vodovod vč.demontáže</t>
  </si>
  <si>
    <t>721</t>
  </si>
  <si>
    <t>kanalizace</t>
  </si>
  <si>
    <t>stavební práce-vedení v pohledu</t>
  </si>
  <si>
    <t>kontejner vybouraných hmot</t>
  </si>
  <si>
    <t>celkem</t>
  </si>
  <si>
    <t xml:space="preserve"> </t>
  </si>
  <si>
    <t>Položkový rozpočet celkový</t>
  </si>
  <si>
    <t>stavební část</t>
  </si>
  <si>
    <t>722</t>
  </si>
  <si>
    <t>Vnitřní vodovod</t>
  </si>
  <si>
    <t>Potrubí z PP-RCT D 20( např. Fiber Balast)</t>
  </si>
  <si>
    <t>Potrubí z PP-RCT D25</t>
  </si>
  <si>
    <t>Potrubí z PP-RCT D 32</t>
  </si>
  <si>
    <t>Potrubí z PP-RCT D 40</t>
  </si>
  <si>
    <t>Izolace návleková MIRELON PRO tl. Stěny do 20 mm, dn 22-45 mm</t>
  </si>
  <si>
    <t>kulový kohout s vypouštěním dn 15</t>
  </si>
  <si>
    <t>Kohout kulový, s vypouštěním DN 20</t>
  </si>
  <si>
    <t>72229-0226</t>
  </si>
  <si>
    <t>Tlaková zkouška vodovodního potrubí do dn 50</t>
  </si>
  <si>
    <t>72229-0234</t>
  </si>
  <si>
    <t>Proplach a dezinfekce vodovod.potrubí DN 20-50</t>
  </si>
  <si>
    <t>Demontáž potrubí ocelových závitových DN 25</t>
  </si>
  <si>
    <t>přeřezání trubky do dn 25</t>
  </si>
  <si>
    <t>72213-1932C02</t>
  </si>
  <si>
    <t>propojení na stávající potrubí dn20</t>
  </si>
  <si>
    <t>722 13-1933C02</t>
  </si>
  <si>
    <t xml:space="preserve">                     - " -                        dn25</t>
  </si>
  <si>
    <t>72213-1934C02</t>
  </si>
  <si>
    <t xml:space="preserve">                      - " -                       dn 32</t>
  </si>
  <si>
    <t>72219-0901</t>
  </si>
  <si>
    <t>uzavření nebo otevření potrubí vč. vypuštění</t>
  </si>
  <si>
    <t>Přesun hmot pro vnitřní vodovod, výšky přes 12 m</t>
  </si>
  <si>
    <t>Kanalizace</t>
  </si>
  <si>
    <t>přesun hmot</t>
  </si>
  <si>
    <t>PC</t>
  </si>
  <si>
    <t>Podhled- stavební práce</t>
  </si>
  <si>
    <t xml:space="preserve">76690-0020RA0 </t>
  </si>
  <si>
    <t>demontáž obložení podhledů</t>
  </si>
  <si>
    <t>34228-0060RAB</t>
  </si>
  <si>
    <t xml:space="preserve"> sádrokarton.podhled včetně závěsné kce- nové s ohledem na stáří a poškození cca 50%</t>
  </si>
  <si>
    <t xml:space="preserve">Přesun hmot </t>
  </si>
  <si>
    <t>hod</t>
  </si>
  <si>
    <t>721 174042</t>
  </si>
  <si>
    <t>potrubí HT 40</t>
  </si>
  <si>
    <t>721174043</t>
  </si>
  <si>
    <t>potrubí HT 50</t>
  </si>
  <si>
    <t>721174045</t>
  </si>
  <si>
    <t>potrubí HT 110</t>
  </si>
  <si>
    <t>721140916</t>
  </si>
  <si>
    <t>napojení na stavající potrubí-LT</t>
  </si>
  <si>
    <t>721140915</t>
  </si>
  <si>
    <t xml:space="preserve">dopojení stáv. odpadů </t>
  </si>
  <si>
    <t>721290111</t>
  </si>
  <si>
    <t>zkouška těsnosti do DN 125</t>
  </si>
  <si>
    <t>721140802</t>
  </si>
  <si>
    <t>demotáž stáv.rozvodů lt dn 100</t>
  </si>
  <si>
    <t>721171803</t>
  </si>
  <si>
    <t>demontáž rozvodů PVC do dn 75</t>
  </si>
  <si>
    <t>99872-1201</t>
  </si>
  <si>
    <t>722175002</t>
  </si>
  <si>
    <t>722175003</t>
  </si>
  <si>
    <t>722175004</t>
  </si>
  <si>
    <t>722175005</t>
  </si>
  <si>
    <t>722232061GMS</t>
  </si>
  <si>
    <t>722232062GMS</t>
  </si>
  <si>
    <t>722130801</t>
  </si>
  <si>
    <t>72213-0913 C02</t>
  </si>
  <si>
    <t>998722101</t>
  </si>
  <si>
    <t>727</t>
  </si>
  <si>
    <t>Protipožární ochrana</t>
  </si>
  <si>
    <t>727223121</t>
  </si>
  <si>
    <t>727223127</t>
  </si>
  <si>
    <t>Protipož.manžeta na plast.potrubí d 110 EI-90-120</t>
  </si>
  <si>
    <t>Protipož.manžeta/WRAP pro plast.potrubí doD32 EI90-120</t>
  </si>
  <si>
    <t>PSV- ZI</t>
  </si>
  <si>
    <t>722232063GMS</t>
  </si>
  <si>
    <t>kulový kohout s vypouštěním dn 25</t>
  </si>
  <si>
    <t>722232064GMS</t>
  </si>
  <si>
    <t>kulový kohout s vypouštěním dn 32</t>
  </si>
  <si>
    <t>722130802</t>
  </si>
  <si>
    <t>demnotáž potrubí do dn 40</t>
  </si>
  <si>
    <t>722130914</t>
  </si>
  <si>
    <t>přeřezání trbky do dn 40</t>
  </si>
  <si>
    <t>727223222</t>
  </si>
  <si>
    <t>protipožární manžeta pro plast.potrubí do dn 40 EI90-12</t>
  </si>
  <si>
    <t>Certifikované ucpání kabelového prostupu mezi požárními úseky do průměru 30mm</t>
  </si>
  <si>
    <t>ošetření nehořlavou izolací stávající litinové potrubí (svody na dešťovou vodu) oboustranně přes PDK v délce 500mm</t>
  </si>
  <si>
    <t>utěsnění atypických prostupů vatou - měkkou ucpávkou včetně nátěru  (např. utěsnění mezi jednotlivým podlaží) otvor 500x300mm</t>
  </si>
  <si>
    <t>727111002</t>
  </si>
  <si>
    <t>727113006</t>
  </si>
  <si>
    <t>zpětná montáž obložení a úprava závěsů 60%</t>
  </si>
  <si>
    <t>upravy stropní konstrukce po demontáži a zpětné montáži potrubí</t>
  </si>
  <si>
    <t>Rekapitulace- stoupací potrubí</t>
  </si>
  <si>
    <t>734211120</t>
  </si>
  <si>
    <t>odvzdušň.ventil automatický 1/2"</t>
  </si>
  <si>
    <t>úpravy střešní konstrukce po výměně ventil.hlavice vč.izolace</t>
  </si>
  <si>
    <t>721273153</t>
  </si>
  <si>
    <t>ventilační hlavice dn 100</t>
  </si>
  <si>
    <t>721242803</t>
  </si>
  <si>
    <t>demontáž ventilačních hlavic LT 100</t>
  </si>
  <si>
    <t>Výměna stoupacích potrubí  v Poliklinice Okružní Nymburk- stoupací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</si>
</sst>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8" xfId="0" applyFont="1" applyFill="1" applyBorder="1"/>
    <xf numFmtId="49" fontId="7" fillId="0" borderId="0" xfId="0" applyNumberFormat="1" applyFont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14" xfId="0" applyNumberFormat="1" applyBorder="1" applyAlignment="1">
      <alignment horizontal="left" vertical="center" indent="1"/>
    </xf>
    <xf numFmtId="4" fontId="11" fillId="0" borderId="16" xfId="0" applyNumberFormat="1" applyFont="1" applyBorder="1" applyAlignment="1">
      <alignment horizontal="right" vertical="center" indent="1"/>
    </xf>
    <xf numFmtId="2" fontId="0" fillId="0" borderId="0" xfId="0" applyNumberFormat="1"/>
    <xf numFmtId="4" fontId="11" fillId="0" borderId="0" xfId="0" applyNumberFormat="1" applyFont="1"/>
    <xf numFmtId="0" fontId="14" fillId="0" borderId="0" xfId="0" applyFont="1"/>
    <xf numFmtId="2" fontId="14" fillId="0" borderId="0" xfId="0" applyNumberFormat="1" applyFont="1"/>
    <xf numFmtId="49" fontId="6" fillId="0" borderId="0" xfId="0" applyNumberFormat="1" applyFont="1"/>
    <xf numFmtId="49" fontId="8" fillId="0" borderId="0" xfId="0" applyNumberFormat="1" applyFont="1"/>
    <xf numFmtId="49" fontId="14" fillId="0" borderId="0" xfId="0" applyNumberFormat="1" applyFont="1"/>
    <xf numFmtId="0" fontId="8" fillId="0" borderId="0" xfId="0" applyFont="1"/>
    <xf numFmtId="2" fontId="8" fillId="0" borderId="0" xfId="0" applyNumberFormat="1" applyFont="1"/>
    <xf numFmtId="2" fontId="6" fillId="0" borderId="0" xfId="0" applyNumberFormat="1" applyFont="1"/>
    <xf numFmtId="49" fontId="13" fillId="0" borderId="0" xfId="0" applyNumberFormat="1" applyFont="1"/>
    <xf numFmtId="0" fontId="3" fillId="0" borderId="29" xfId="0" applyFont="1" applyBorder="1" applyAlignment="1">
      <alignment horizontal="left" vertical="center" wrapText="1"/>
    </xf>
    <xf numFmtId="49" fontId="15" fillId="4" borderId="29" xfId="0" applyNumberFormat="1" applyFont="1" applyFill="1" applyBorder="1" applyAlignment="1">
      <alignment horizontal="left" vertical="center" wrapText="1"/>
    </xf>
    <xf numFmtId="0" fontId="15" fillId="4" borderId="29" xfId="0" applyFont="1" applyFill="1" applyBorder="1" applyAlignment="1">
      <alignment horizontal="left" vertical="center" wrapText="1"/>
    </xf>
    <xf numFmtId="0" fontId="15" fillId="4" borderId="29" xfId="0" applyFont="1" applyFill="1" applyBorder="1" applyAlignment="1">
      <alignment horizontal="center" vertical="center" wrapText="1"/>
    </xf>
    <xf numFmtId="164" fontId="15" fillId="4" borderId="29" xfId="0" applyNumberFormat="1" applyFont="1" applyFill="1" applyBorder="1" applyAlignment="1">
      <alignment vertical="center"/>
    </xf>
    <xf numFmtId="4" fontId="15" fillId="5" borderId="29" xfId="0" applyNumberFormat="1" applyFont="1" applyFill="1" applyBorder="1" applyAlignment="1" applyProtection="1">
      <alignment vertical="center"/>
      <protection locked="0"/>
    </xf>
    <xf numFmtId="4" fontId="15" fillId="6" borderId="29" xfId="0" applyNumberFormat="1" applyFont="1" applyFill="1" applyBorder="1" applyAlignment="1">
      <alignment vertical="center"/>
    </xf>
    <xf numFmtId="0" fontId="16" fillId="4" borderId="29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19" xfId="0" applyNumberFormat="1" applyFont="1" applyFill="1" applyBorder="1" applyAlignment="1">
      <alignment horizontal="center" vertical="center" shrinkToFit="1"/>
    </xf>
    <xf numFmtId="49" fontId="7" fillId="3" borderId="0" xfId="0" applyNumberFormat="1" applyFont="1" applyFill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0" borderId="18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0" fontId="7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1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26" xfId="0" applyNumberFormat="1" applyFont="1" applyBorder="1" applyAlignment="1">
      <alignment vertical="center"/>
    </xf>
    <xf numFmtId="4" fontId="9" fillId="0" borderId="25" xfId="0" applyNumberFormat="1" applyFont="1" applyBorder="1" applyAlignment="1">
      <alignment vertical="center"/>
    </xf>
    <xf numFmtId="4" fontId="9" fillId="0" borderId="26" xfId="0" applyNumberFormat="1" applyFont="1" applyBorder="1" applyAlignment="1">
      <alignment horizontal="right" vertical="center"/>
    </xf>
    <xf numFmtId="4" fontId="9" fillId="0" borderId="25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2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5" t="s">
        <v>29</v>
      </c>
    </row>
    <row r="2" spans="1:7" ht="57.75" customHeight="1" x14ac:dyDescent="0.2">
      <c r="A2" s="108" t="s">
        <v>30</v>
      </c>
      <c r="B2" s="108"/>
      <c r="C2" s="108"/>
      <c r="D2" s="108"/>
      <c r="E2" s="108"/>
      <c r="F2" s="108"/>
      <c r="G2" s="1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2:J54"/>
  <sheetViews>
    <sheetView showGridLines="0" tabSelected="1" topLeftCell="B1" zoomScaleNormal="100" zoomScaleSheetLayoutView="75" workbookViewId="0">
      <selection activeCell="G24" sqref="G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customWidth="1"/>
    <col min="8" max="8" width="16.7109375" customWidth="1"/>
    <col min="9" max="9" width="18.7109375" customWidth="1"/>
    <col min="10" max="10" width="0.7109375" customWidth="1"/>
    <col min="11" max="11" width="4.28515625" customWidth="1"/>
    <col min="12" max="15" width="10.7109375" customWidth="1"/>
  </cols>
  <sheetData>
    <row r="2" spans="2:10" ht="18" x14ac:dyDescent="0.25">
      <c r="D2" s="91" t="s">
        <v>143</v>
      </c>
    </row>
    <row r="3" spans="2:10" x14ac:dyDescent="0.2">
      <c r="F3" s="78"/>
      <c r="G3" s="78"/>
      <c r="H3" s="78"/>
      <c r="I3" s="78"/>
      <c r="J3" s="78"/>
    </row>
    <row r="4" spans="2:10" x14ac:dyDescent="0.2">
      <c r="F4" s="78"/>
      <c r="G4" s="78"/>
      <c r="H4" s="78"/>
      <c r="I4" s="78"/>
      <c r="J4" s="78"/>
    </row>
    <row r="5" spans="2:10" ht="15" x14ac:dyDescent="0.2">
      <c r="B5" s="96"/>
      <c r="C5" s="96" t="str">
        <f>'Rozpočet Pol'!B5</f>
        <v>721</v>
      </c>
      <c r="D5" s="96" t="str">
        <f>'Rozpočet Pol'!C5</f>
        <v>kanalizace</v>
      </c>
      <c r="E5" s="96"/>
      <c r="F5" s="96"/>
      <c r="G5" s="96"/>
      <c r="H5" s="96">
        <f>'Rozpočet Pol'!G5</f>
        <v>0</v>
      </c>
      <c r="I5" s="96"/>
    </row>
    <row r="6" spans="2:10" ht="15" x14ac:dyDescent="0.2">
      <c r="B6" s="96"/>
      <c r="C6" s="96" t="str">
        <f>'Rozpočet Pol'!B6</f>
        <v xml:space="preserve">722 </v>
      </c>
      <c r="D6" s="96" t="str">
        <f>'Rozpočet Pol'!C6</f>
        <v>vodovod vč.demontáže</v>
      </c>
      <c r="E6" s="96"/>
      <c r="F6" s="96"/>
      <c r="G6" s="96"/>
      <c r="H6" s="96">
        <f>'Rozpočet Pol'!G6</f>
        <v>0</v>
      </c>
      <c r="I6" s="96"/>
    </row>
    <row r="7" spans="2:10" ht="15" x14ac:dyDescent="0.2">
      <c r="B7" s="96"/>
      <c r="C7" s="96" t="str">
        <f>'Rozpočet Pol'!B7</f>
        <v>727</v>
      </c>
      <c r="D7" s="96" t="str">
        <f>'Rozpočet Pol'!C7</f>
        <v>Protipožární ochrana</v>
      </c>
      <c r="E7" s="96"/>
      <c r="F7" s="96"/>
      <c r="G7" s="96"/>
      <c r="H7" s="97">
        <f>'Rozpočet Pol'!G7</f>
        <v>0</v>
      </c>
      <c r="I7" s="97"/>
    </row>
    <row r="8" spans="2:10" ht="15" x14ac:dyDescent="0.2">
      <c r="B8" s="96"/>
      <c r="C8" s="96"/>
      <c r="D8" s="96" t="str">
        <f>'Rozpočet Pol'!C8</f>
        <v>stavební práce-vedení v pohledu</v>
      </c>
      <c r="E8" s="96"/>
      <c r="F8" s="96"/>
      <c r="G8" s="96"/>
      <c r="H8" s="97">
        <f>'Rozpočet Pol'!G8</f>
        <v>0</v>
      </c>
      <c r="I8" s="97"/>
    </row>
    <row r="9" spans="2:10" ht="15" x14ac:dyDescent="0.2">
      <c r="B9" s="96"/>
      <c r="C9" s="96"/>
      <c r="D9" s="96" t="str">
        <f>'Rozpočet Pol'!C9</f>
        <v>kontejner vybouraných hmot</v>
      </c>
      <c r="E9" s="96" t="str">
        <f>'Rozpočet Pol'!D9</f>
        <v>ks</v>
      </c>
      <c r="F9" s="96">
        <f>'Rozpočet Pol'!E9</f>
        <v>3</v>
      </c>
      <c r="G9" s="96">
        <f>'Rozpočet Pol'!F9</f>
        <v>0</v>
      </c>
      <c r="H9" s="97">
        <f>'Rozpočet Pol'!G9</f>
        <v>0</v>
      </c>
      <c r="I9" s="97"/>
    </row>
    <row r="10" spans="2:10" ht="15" x14ac:dyDescent="0.2">
      <c r="B10" s="96"/>
      <c r="C10" s="96" t="str">
        <f>'Rozpočet Pol'!B10</f>
        <v>95</v>
      </c>
      <c r="D10" s="96" t="str">
        <f>'Rozpočet Pol'!C10</f>
        <v>uklid</v>
      </c>
      <c r="E10" s="96" t="str">
        <f>'Rozpočet Pol'!D10</f>
        <v>hod</v>
      </c>
      <c r="F10" s="96">
        <f>'Rozpočet Pol'!E10</f>
        <v>24</v>
      </c>
      <c r="G10" s="96">
        <f>'Rozpočet Pol'!F10</f>
        <v>0</v>
      </c>
      <c r="H10" s="97">
        <f>'Rozpočet Pol'!G10</f>
        <v>0</v>
      </c>
      <c r="I10" s="97"/>
    </row>
    <row r="11" spans="2:10" ht="15.75" x14ac:dyDescent="0.25">
      <c r="B11" s="96"/>
      <c r="C11" s="86"/>
      <c r="D11" s="86"/>
      <c r="E11" s="86"/>
      <c r="F11" s="86"/>
      <c r="G11" s="86"/>
      <c r="H11" s="98"/>
      <c r="I11" s="97"/>
    </row>
    <row r="12" spans="2:10" ht="15.75" x14ac:dyDescent="0.25">
      <c r="B12" s="96"/>
      <c r="C12" s="86"/>
      <c r="D12" s="93" t="str">
        <f>'Rozpočet Pol'!C12</f>
        <v>celkem</v>
      </c>
      <c r="E12" s="86"/>
      <c r="F12" s="86"/>
      <c r="G12" s="86"/>
      <c r="H12" s="98">
        <f>'Rozpočet Pol'!G12</f>
        <v>0</v>
      </c>
      <c r="I12" s="97"/>
    </row>
    <row r="13" spans="2:10" ht="15.75" x14ac:dyDescent="0.25">
      <c r="B13" s="96"/>
      <c r="C13" s="86"/>
      <c r="D13" s="86"/>
      <c r="E13" s="86"/>
      <c r="F13" s="86"/>
      <c r="G13" s="86"/>
      <c r="H13" s="98"/>
      <c r="I13" s="97"/>
    </row>
    <row r="14" spans="2:10" ht="15" x14ac:dyDescent="0.2">
      <c r="B14" s="96"/>
      <c r="C14" s="96"/>
      <c r="D14" s="96"/>
      <c r="E14" s="96"/>
      <c r="F14" s="96"/>
      <c r="G14" s="96"/>
      <c r="H14" s="97"/>
      <c r="I14" s="97"/>
    </row>
    <row r="15" spans="2:10" x14ac:dyDescent="0.2">
      <c r="H15" s="89"/>
      <c r="I15" s="89"/>
    </row>
    <row r="16" spans="2:10" ht="18" x14ac:dyDescent="0.25">
      <c r="D16" s="91"/>
      <c r="E16" s="91"/>
      <c r="F16" s="91"/>
      <c r="G16" s="91"/>
      <c r="H16" s="92"/>
      <c r="I16" s="89"/>
    </row>
    <row r="17" spans="2:10" ht="18" x14ac:dyDescent="0.25">
      <c r="D17" s="91"/>
      <c r="E17" s="91"/>
      <c r="F17" s="91"/>
      <c r="G17" s="91"/>
      <c r="H17" s="91"/>
    </row>
    <row r="18" spans="2:10" ht="13.5" thickBot="1" x14ac:dyDescent="0.25"/>
    <row r="19" spans="2:10" ht="18" x14ac:dyDescent="0.2">
      <c r="B19" s="109" t="s">
        <v>57</v>
      </c>
      <c r="C19" s="110"/>
      <c r="D19" s="110"/>
      <c r="E19" s="110"/>
      <c r="F19" s="110"/>
      <c r="G19" s="110"/>
      <c r="H19" s="110"/>
      <c r="I19" s="110"/>
      <c r="J19" s="111"/>
    </row>
    <row r="20" spans="2:10" ht="15.75" x14ac:dyDescent="0.2">
      <c r="B20" s="66" t="s">
        <v>31</v>
      </c>
      <c r="C20" s="67"/>
      <c r="D20" s="112" t="s">
        <v>151</v>
      </c>
      <c r="E20" s="112"/>
      <c r="F20" s="112"/>
      <c r="G20" s="112"/>
      <c r="H20" s="112"/>
      <c r="I20" s="112"/>
      <c r="J20" s="113"/>
    </row>
    <row r="21" spans="2:10" x14ac:dyDescent="0.2">
      <c r="B21" s="68" t="s">
        <v>35</v>
      </c>
      <c r="C21" s="69"/>
      <c r="D21" s="114" t="s">
        <v>33</v>
      </c>
      <c r="E21" s="114"/>
      <c r="F21" s="114"/>
      <c r="G21" s="114"/>
      <c r="H21" s="114"/>
      <c r="I21" s="114"/>
      <c r="J21" s="115"/>
    </row>
    <row r="22" spans="2:10" x14ac:dyDescent="0.2">
      <c r="B22" s="70" t="s">
        <v>34</v>
      </c>
      <c r="C22" s="71"/>
      <c r="D22" s="72"/>
      <c r="E22" s="72"/>
      <c r="F22" s="73"/>
      <c r="G22" s="73"/>
      <c r="H22" s="73"/>
      <c r="I22" s="73"/>
      <c r="J22" s="74"/>
    </row>
    <row r="23" spans="2:10" x14ac:dyDescent="0.2">
      <c r="B23" s="37" t="s">
        <v>16</v>
      </c>
      <c r="D23" s="75" t="s">
        <v>36</v>
      </c>
      <c r="E23" s="20"/>
      <c r="F23" s="20"/>
      <c r="G23" s="20"/>
      <c r="H23" s="22" t="s">
        <v>26</v>
      </c>
      <c r="I23" s="75"/>
      <c r="J23" s="7"/>
    </row>
    <row r="24" spans="2:10" x14ac:dyDescent="0.2">
      <c r="B24" s="32"/>
      <c r="C24" s="20"/>
      <c r="D24" s="75" t="s">
        <v>37</v>
      </c>
      <c r="E24" s="20"/>
      <c r="F24" s="20"/>
      <c r="G24" s="20"/>
      <c r="H24" s="22" t="s">
        <v>27</v>
      </c>
      <c r="I24" s="75"/>
      <c r="J24" s="7"/>
    </row>
    <row r="25" spans="2:10" x14ac:dyDescent="0.2">
      <c r="B25" s="33"/>
      <c r="C25" s="76" t="s">
        <v>39</v>
      </c>
      <c r="D25" s="65" t="s">
        <v>38</v>
      </c>
      <c r="E25" s="27"/>
      <c r="F25" s="27"/>
      <c r="G25" s="27"/>
      <c r="H25" s="28"/>
      <c r="I25" s="27"/>
      <c r="J25" s="40"/>
    </row>
    <row r="26" spans="2:10" x14ac:dyDescent="0.2">
      <c r="B26" s="37" t="s">
        <v>14</v>
      </c>
      <c r="D26" s="26"/>
      <c r="H26" s="22" t="s">
        <v>26</v>
      </c>
      <c r="I26" s="26"/>
      <c r="J26" s="7"/>
    </row>
    <row r="27" spans="2:10" x14ac:dyDescent="0.2">
      <c r="B27" s="1"/>
      <c r="D27" s="26"/>
      <c r="H27" s="22" t="s">
        <v>27</v>
      </c>
      <c r="I27" s="26"/>
      <c r="J27" s="7"/>
    </row>
    <row r="28" spans="2:10" x14ac:dyDescent="0.2">
      <c r="B28" s="41"/>
      <c r="C28" s="21"/>
      <c r="D28" s="36"/>
      <c r="E28" s="28"/>
      <c r="F28" s="28"/>
      <c r="G28" s="13"/>
      <c r="H28" s="13"/>
      <c r="I28" s="42"/>
      <c r="J28" s="40"/>
    </row>
    <row r="29" spans="2:10" x14ac:dyDescent="0.2">
      <c r="B29" s="37" t="s">
        <v>13</v>
      </c>
      <c r="D29" s="116"/>
      <c r="E29" s="116"/>
      <c r="F29" s="116"/>
      <c r="G29" s="116"/>
      <c r="H29" s="22" t="s">
        <v>26</v>
      </c>
      <c r="I29" s="75"/>
      <c r="J29" s="7"/>
    </row>
    <row r="30" spans="2:10" x14ac:dyDescent="0.2">
      <c r="B30" s="32"/>
      <c r="C30" s="20"/>
      <c r="D30" s="117"/>
      <c r="E30" s="117"/>
      <c r="F30" s="117"/>
      <c r="G30" s="117"/>
      <c r="H30" s="22" t="s">
        <v>27</v>
      </c>
      <c r="I30" s="75"/>
      <c r="J30" s="7"/>
    </row>
    <row r="31" spans="2:10" x14ac:dyDescent="0.2">
      <c r="B31" s="33"/>
      <c r="C31" s="76"/>
      <c r="D31" s="118"/>
      <c r="E31" s="118"/>
      <c r="F31" s="118"/>
      <c r="G31" s="118"/>
      <c r="H31" s="23"/>
      <c r="I31" s="27"/>
      <c r="J31" s="40"/>
    </row>
    <row r="32" spans="2:10" x14ac:dyDescent="0.2">
      <c r="B32" s="53" t="s">
        <v>15</v>
      </c>
      <c r="C32" s="54"/>
      <c r="D32" s="55"/>
      <c r="E32" s="56"/>
      <c r="F32" s="56"/>
      <c r="G32" s="56"/>
      <c r="H32" s="57"/>
      <c r="I32" s="56"/>
      <c r="J32" s="58"/>
    </row>
    <row r="33" spans="2:10" x14ac:dyDescent="0.2">
      <c r="B33" s="41" t="s">
        <v>24</v>
      </c>
      <c r="C33" s="59"/>
      <c r="D33" s="13"/>
      <c r="E33" s="119" t="s">
        <v>22</v>
      </c>
      <c r="F33" s="119"/>
      <c r="G33" s="120" t="s">
        <v>23</v>
      </c>
      <c r="H33" s="120"/>
      <c r="I33" s="120" t="s">
        <v>21</v>
      </c>
      <c r="J33" s="121"/>
    </row>
    <row r="34" spans="2:10" ht="14.25" customHeight="1" x14ac:dyDescent="0.2">
      <c r="B34" s="87" t="s">
        <v>58</v>
      </c>
      <c r="C34" s="45"/>
      <c r="D34" s="46"/>
      <c r="E34" s="122">
        <v>0</v>
      </c>
      <c r="F34" s="123"/>
      <c r="G34" s="122"/>
      <c r="H34" s="123"/>
      <c r="I34" s="124">
        <v>0</v>
      </c>
      <c r="J34" s="125"/>
    </row>
    <row r="35" spans="2:10" ht="14.25" customHeight="1" x14ac:dyDescent="0.2">
      <c r="B35" s="87" t="s">
        <v>125</v>
      </c>
      <c r="C35" s="45"/>
      <c r="D35" s="46"/>
      <c r="E35" s="122"/>
      <c r="F35" s="123"/>
      <c r="G35" s="122"/>
      <c r="H35" s="123"/>
      <c r="I35" s="90">
        <f>$H$12</f>
        <v>0</v>
      </c>
      <c r="J35" s="88"/>
    </row>
    <row r="36" spans="2:10" ht="14.25" x14ac:dyDescent="0.2">
      <c r="B36" s="87" t="s">
        <v>18</v>
      </c>
      <c r="C36" s="45"/>
      <c r="D36" s="46"/>
      <c r="E36" s="122">
        <v>0</v>
      </c>
      <c r="F36" s="123"/>
      <c r="G36" s="122">
        <v>0</v>
      </c>
      <c r="H36" s="123"/>
      <c r="I36" s="122">
        <v>0</v>
      </c>
      <c r="J36" s="125"/>
    </row>
    <row r="37" spans="2:10" ht="14.25" x14ac:dyDescent="0.2">
      <c r="B37" s="87" t="s">
        <v>19</v>
      </c>
      <c r="C37" s="45"/>
      <c r="D37" s="46"/>
      <c r="E37" s="122">
        <v>0.03</v>
      </c>
      <c r="F37" s="123"/>
      <c r="G37" s="124">
        <f t="shared" ref="G37" si="0">$I$35</f>
        <v>0</v>
      </c>
      <c r="H37" s="126"/>
      <c r="I37" s="122">
        <f>PRODUCT(E37,G37)</f>
        <v>0</v>
      </c>
      <c r="J37" s="125"/>
    </row>
    <row r="38" spans="2:10" ht="14.25" x14ac:dyDescent="0.2">
      <c r="B38" s="87" t="s">
        <v>20</v>
      </c>
      <c r="C38" s="45"/>
      <c r="D38" s="46"/>
      <c r="E38" s="122">
        <v>0</v>
      </c>
      <c r="F38" s="123"/>
      <c r="G38" s="122">
        <v>0</v>
      </c>
      <c r="H38" s="123"/>
      <c r="I38" s="122">
        <v>0</v>
      </c>
      <c r="J38" s="125"/>
    </row>
    <row r="39" spans="2:10" ht="15" x14ac:dyDescent="0.2">
      <c r="B39" s="60" t="s">
        <v>21</v>
      </c>
      <c r="C39" s="61"/>
      <c r="D39" s="62"/>
      <c r="E39" s="129"/>
      <c r="F39" s="130"/>
      <c r="G39" s="129">
        <v>0</v>
      </c>
      <c r="H39" s="130"/>
      <c r="I39" s="129">
        <f>SUM(I34:J38)</f>
        <v>0</v>
      </c>
      <c r="J39" s="131"/>
    </row>
    <row r="40" spans="2:10" x14ac:dyDescent="0.2">
      <c r="B40" s="52" t="s">
        <v>25</v>
      </c>
      <c r="C40" s="45"/>
      <c r="D40" s="46"/>
      <c r="E40" s="51"/>
      <c r="F40" s="48"/>
      <c r="G40" s="39"/>
      <c r="H40" s="39"/>
      <c r="I40" s="39"/>
      <c r="J40" s="49"/>
    </row>
    <row r="41" spans="2:10" ht="15" x14ac:dyDescent="0.2">
      <c r="B41" s="44" t="s">
        <v>9</v>
      </c>
      <c r="C41" s="45"/>
      <c r="D41" s="46"/>
      <c r="E41" s="47">
        <v>15</v>
      </c>
      <c r="F41" s="48" t="s">
        <v>0</v>
      </c>
      <c r="G41" s="132">
        <v>0</v>
      </c>
      <c r="H41" s="133"/>
      <c r="I41" s="133"/>
      <c r="J41" s="49" t="e">
        <f t="shared" ref="J41:J46" si="1">Mena</f>
        <v>#REF!</v>
      </c>
    </row>
    <row r="42" spans="2:10" ht="15" x14ac:dyDescent="0.2">
      <c r="B42" s="44" t="s">
        <v>10</v>
      </c>
      <c r="C42" s="45"/>
      <c r="D42" s="46"/>
      <c r="E42" s="47">
        <v>15</v>
      </c>
      <c r="F42" s="48" t="s">
        <v>0</v>
      </c>
      <c r="G42" s="134">
        <v>0</v>
      </c>
      <c r="H42" s="135"/>
      <c r="I42" s="135"/>
      <c r="J42" s="49" t="e">
        <f t="shared" si="1"/>
        <v>#REF!</v>
      </c>
    </row>
    <row r="43" spans="2:10" ht="15" x14ac:dyDescent="0.2">
      <c r="B43" s="44" t="s">
        <v>11</v>
      </c>
      <c r="C43" s="45"/>
      <c r="D43" s="46"/>
      <c r="E43" s="47">
        <v>21</v>
      </c>
      <c r="F43" s="48" t="s">
        <v>0</v>
      </c>
      <c r="G43" s="132">
        <f t="shared" ref="G43" si="2">$I$39</f>
        <v>0</v>
      </c>
      <c r="H43" s="133"/>
      <c r="I43" s="133"/>
      <c r="J43" s="49" t="e">
        <f t="shared" si="1"/>
        <v>#REF!</v>
      </c>
    </row>
    <row r="44" spans="2:10" ht="15" x14ac:dyDescent="0.2">
      <c r="B44" s="38" t="s">
        <v>12</v>
      </c>
      <c r="C44" s="17"/>
      <c r="D44" s="13"/>
      <c r="E44" s="34">
        <v>21</v>
      </c>
      <c r="F44" s="35" t="s">
        <v>0</v>
      </c>
      <c r="G44" s="134">
        <f>PRODUCT(0.21,G43)</f>
        <v>0</v>
      </c>
      <c r="H44" s="135"/>
      <c r="I44" s="135"/>
      <c r="J44" s="43" t="e">
        <f t="shared" si="1"/>
        <v>#REF!</v>
      </c>
    </row>
    <row r="45" spans="2:10" ht="15.75" thickBot="1" x14ac:dyDescent="0.25">
      <c r="B45" s="37" t="s">
        <v>3</v>
      </c>
      <c r="C45" s="15"/>
      <c r="D45" s="18"/>
      <c r="E45" s="15">
        <v>24</v>
      </c>
      <c r="F45" s="16"/>
      <c r="G45" s="137"/>
      <c r="H45" s="137"/>
      <c r="I45" s="137"/>
      <c r="J45" s="50" t="e">
        <f t="shared" si="1"/>
        <v>#REF!</v>
      </c>
    </row>
    <row r="46" spans="2:10" ht="17.25" thickBot="1" x14ac:dyDescent="0.25">
      <c r="B46" s="79" t="s">
        <v>17</v>
      </c>
      <c r="C46" s="80"/>
      <c r="D46" s="80"/>
      <c r="E46" s="81"/>
      <c r="F46" s="82"/>
      <c r="G46" s="136">
        <f t="shared" ref="G46" si="3">$I$39</f>
        <v>0</v>
      </c>
      <c r="H46" s="136"/>
      <c r="I46" s="136"/>
      <c r="J46" s="83" t="e">
        <f t="shared" si="1"/>
        <v>#REF!</v>
      </c>
    </row>
    <row r="47" spans="2:10" ht="17.25" thickBot="1" x14ac:dyDescent="0.25">
      <c r="B47" s="79" t="s">
        <v>28</v>
      </c>
      <c r="C47" s="84"/>
      <c r="D47" s="84"/>
      <c r="E47" s="84"/>
      <c r="F47" s="84"/>
      <c r="G47" s="136">
        <f>SUM(G43,G44)</f>
        <v>0</v>
      </c>
      <c r="H47" s="136"/>
      <c r="I47" s="136"/>
      <c r="J47" s="85" t="s">
        <v>40</v>
      </c>
    </row>
    <row r="48" spans="2:10" x14ac:dyDescent="0.2">
      <c r="B48" s="1"/>
      <c r="J48" s="8"/>
    </row>
    <row r="49" spans="2:10" x14ac:dyDescent="0.2">
      <c r="B49" s="1"/>
      <c r="J49" s="8"/>
    </row>
    <row r="50" spans="2:10" x14ac:dyDescent="0.2">
      <c r="B50" s="19"/>
      <c r="C50" s="14" t="s">
        <v>8</v>
      </c>
      <c r="D50" s="30"/>
      <c r="E50" s="30"/>
      <c r="F50" s="14" t="s">
        <v>7</v>
      </c>
      <c r="G50" s="30"/>
      <c r="H50" s="31">
        <f ca="1">TODAY()</f>
        <v>45075</v>
      </c>
      <c r="I50" s="30"/>
      <c r="J50" s="8"/>
    </row>
    <row r="51" spans="2:10" x14ac:dyDescent="0.2">
      <c r="B51" s="1"/>
      <c r="J51" s="8"/>
    </row>
    <row r="52" spans="2:10" x14ac:dyDescent="0.2">
      <c r="B52" s="24"/>
      <c r="C52" s="25"/>
      <c r="D52" s="127"/>
      <c r="E52" s="127"/>
      <c r="F52" s="25"/>
      <c r="G52" s="127"/>
      <c r="H52" s="127"/>
      <c r="I52" s="127"/>
      <c r="J52" s="29"/>
    </row>
    <row r="53" spans="2:10" x14ac:dyDescent="0.2">
      <c r="B53" s="1"/>
      <c r="D53" s="128" t="s">
        <v>1</v>
      </c>
      <c r="E53" s="128"/>
      <c r="H53" s="9" t="s">
        <v>2</v>
      </c>
      <c r="J53" s="8"/>
    </row>
    <row r="54" spans="2:10" ht="13.5" thickBot="1" x14ac:dyDescent="0.25">
      <c r="B54" s="10"/>
      <c r="C54" s="11"/>
      <c r="D54" s="11"/>
      <c r="E54" s="11"/>
      <c r="F54" s="11"/>
      <c r="G54" s="11"/>
      <c r="H54" s="11"/>
      <c r="I54" s="11"/>
      <c r="J54" s="1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6">
    <mergeCell ref="D52:E52"/>
    <mergeCell ref="D53:E53"/>
    <mergeCell ref="E39:F39"/>
    <mergeCell ref="G39:H39"/>
    <mergeCell ref="I39:J39"/>
    <mergeCell ref="G43:I43"/>
    <mergeCell ref="G42:I42"/>
    <mergeCell ref="G41:I41"/>
    <mergeCell ref="G52:I52"/>
    <mergeCell ref="G47:I47"/>
    <mergeCell ref="G46:I46"/>
    <mergeCell ref="G45:I45"/>
    <mergeCell ref="G44:I44"/>
    <mergeCell ref="E37:F37"/>
    <mergeCell ref="G37:H37"/>
    <mergeCell ref="I37:J37"/>
    <mergeCell ref="E38:F38"/>
    <mergeCell ref="G38:H38"/>
    <mergeCell ref="I38:J38"/>
    <mergeCell ref="E35:F35"/>
    <mergeCell ref="G35:H35"/>
    <mergeCell ref="E36:F36"/>
    <mergeCell ref="G36:H36"/>
    <mergeCell ref="I36:J36"/>
    <mergeCell ref="D31:G31"/>
    <mergeCell ref="E33:F33"/>
    <mergeCell ref="G33:H33"/>
    <mergeCell ref="I33:J33"/>
    <mergeCell ref="E34:F34"/>
    <mergeCell ref="G34:H34"/>
    <mergeCell ref="I34:J34"/>
    <mergeCell ref="B19:J19"/>
    <mergeCell ref="D20:J20"/>
    <mergeCell ref="D21:J21"/>
    <mergeCell ref="D29:G29"/>
    <mergeCell ref="D30:G30"/>
  </mergeCells>
  <phoneticPr fontId="0" type="noConversion"/>
  <pageMargins left="0.39370078740157483" right="0.19685039370078741" top="0.59055118110236227" bottom="0.39370078740157483" header="0" footer="0.19685039370078741"/>
  <pageSetup paperSize="9" scale="93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17" min="1" max="10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6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138" t="s">
        <v>4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64" t="s">
        <v>32</v>
      </c>
      <c r="B2" s="63"/>
      <c r="C2" s="140"/>
      <c r="D2" s="140"/>
      <c r="E2" s="140"/>
      <c r="F2" s="140"/>
      <c r="G2" s="141"/>
    </row>
    <row r="3" spans="1:7" ht="24.95" hidden="1" customHeight="1" x14ac:dyDescent="0.2">
      <c r="A3" s="64" t="s">
        <v>5</v>
      </c>
      <c r="B3" s="63"/>
      <c r="C3" s="140"/>
      <c r="D3" s="140"/>
      <c r="E3" s="140"/>
      <c r="F3" s="140"/>
      <c r="G3" s="141"/>
    </row>
    <row r="4" spans="1:7" ht="24.95" hidden="1" customHeight="1" x14ac:dyDescent="0.2">
      <c r="A4" s="64" t="s">
        <v>6</v>
      </c>
      <c r="B4" s="63"/>
      <c r="C4" s="140"/>
      <c r="D4" s="140"/>
      <c r="E4" s="140"/>
      <c r="F4" s="140"/>
      <c r="G4" s="141"/>
    </row>
    <row r="5" spans="1:7" hidden="1" x14ac:dyDescent="0.2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87"/>
  <sheetViews>
    <sheetView topLeftCell="A22" zoomScaleNormal="100" workbookViewId="0">
      <selection activeCell="C73" sqref="C73"/>
    </sheetView>
  </sheetViews>
  <sheetFormatPr defaultRowHeight="12.75" x14ac:dyDescent="0.2"/>
  <cols>
    <col min="1" max="1" width="4.28515625" customWidth="1"/>
    <col min="2" max="2" width="19" style="77" customWidth="1"/>
    <col min="3" max="3" width="63.5703125" style="77" customWidth="1"/>
    <col min="4" max="4" width="4.7109375" customWidth="1"/>
    <col min="5" max="5" width="10.7109375" customWidth="1"/>
    <col min="6" max="6" width="10.85546875" customWidth="1"/>
    <col min="7" max="7" width="19.7109375" customWidth="1"/>
    <col min="9" max="9" width="9.140625" bestFit="1" customWidth="1"/>
    <col min="11" max="11" width="10.140625" bestFit="1" customWidth="1"/>
    <col min="12" max="13" width="0" hidden="1" customWidth="1"/>
    <col min="18" max="21" width="0" hidden="1" customWidth="1"/>
    <col min="29" max="39" width="0" hidden="1" customWidth="1"/>
  </cols>
  <sheetData>
    <row r="1" spans="1:10" ht="18" x14ac:dyDescent="0.25">
      <c r="B1" s="94"/>
      <c r="C1" s="95"/>
    </row>
    <row r="2" spans="1:10" ht="18" x14ac:dyDescent="0.25">
      <c r="C2" s="99" t="s">
        <v>143</v>
      </c>
      <c r="G2" s="89"/>
    </row>
    <row r="3" spans="1:10" x14ac:dyDescent="0.2">
      <c r="G3" s="89"/>
    </row>
    <row r="4" spans="1:10" ht="15" x14ac:dyDescent="0.2">
      <c r="B4" s="94"/>
      <c r="C4" s="94"/>
      <c r="D4" s="96"/>
      <c r="E4" s="96"/>
      <c r="F4" s="96"/>
      <c r="G4" s="97"/>
      <c r="H4" s="96"/>
    </row>
    <row r="5" spans="1:10" ht="15" x14ac:dyDescent="0.2">
      <c r="B5" s="94" t="s">
        <v>51</v>
      </c>
      <c r="C5" s="94" t="s">
        <v>52</v>
      </c>
      <c r="D5" s="96"/>
      <c r="E5" s="96"/>
      <c r="F5" s="96"/>
      <c r="G5" s="97">
        <f>$G$29</f>
        <v>0</v>
      </c>
      <c r="H5" s="96"/>
    </row>
    <row r="6" spans="1:10" ht="15" x14ac:dyDescent="0.2">
      <c r="B6" s="94" t="s">
        <v>49</v>
      </c>
      <c r="C6" s="94" t="s">
        <v>50</v>
      </c>
      <c r="D6" s="96"/>
      <c r="E6" s="96"/>
      <c r="F6" s="96"/>
      <c r="G6" s="97">
        <f>$G$58</f>
        <v>0</v>
      </c>
      <c r="H6" s="96"/>
    </row>
    <row r="7" spans="1:10" ht="15" x14ac:dyDescent="0.2">
      <c r="B7" s="94" t="s">
        <v>119</v>
      </c>
      <c r="C7" s="94" t="s">
        <v>120</v>
      </c>
      <c r="D7" s="96"/>
      <c r="E7" s="96"/>
      <c r="F7" s="96"/>
      <c r="G7" s="97">
        <f>$G$74</f>
        <v>0</v>
      </c>
      <c r="H7" s="96"/>
    </row>
    <row r="8" spans="1:10" ht="15" x14ac:dyDescent="0.2">
      <c r="B8" s="94"/>
      <c r="C8" s="94" t="s">
        <v>53</v>
      </c>
      <c r="D8" s="96"/>
      <c r="E8" s="96"/>
      <c r="F8" s="96"/>
      <c r="G8" s="97">
        <f>$G$87</f>
        <v>0</v>
      </c>
      <c r="H8" s="96"/>
    </row>
    <row r="9" spans="1:10" ht="15" x14ac:dyDescent="0.2">
      <c r="B9" s="94"/>
      <c r="C9" s="94" t="s">
        <v>54</v>
      </c>
      <c r="D9" s="96" t="s">
        <v>45</v>
      </c>
      <c r="E9" s="96">
        <v>3</v>
      </c>
      <c r="F9" s="96">
        <v>0</v>
      </c>
      <c r="G9" s="97">
        <f>PRODUCT(E9,F9)</f>
        <v>0</v>
      </c>
      <c r="H9" s="96"/>
    </row>
    <row r="10" spans="1:10" ht="15" x14ac:dyDescent="0.2">
      <c r="B10" s="94" t="s">
        <v>47</v>
      </c>
      <c r="C10" s="94" t="s">
        <v>48</v>
      </c>
      <c r="D10" s="96" t="s">
        <v>92</v>
      </c>
      <c r="E10" s="96">
        <v>24</v>
      </c>
      <c r="F10" s="96">
        <v>0</v>
      </c>
      <c r="G10" s="97">
        <f>PRODUCT(E10,F10)</f>
        <v>0</v>
      </c>
      <c r="H10" s="96"/>
    </row>
    <row r="11" spans="1:10" ht="15" x14ac:dyDescent="0.2">
      <c r="B11" s="94"/>
      <c r="C11" s="94"/>
      <c r="D11" s="96"/>
      <c r="E11" s="96"/>
      <c r="F11" s="96"/>
      <c r="G11" s="97"/>
      <c r="H11" s="96"/>
    </row>
    <row r="12" spans="1:10" ht="15.75" x14ac:dyDescent="0.25">
      <c r="B12" s="94"/>
      <c r="C12" s="93" t="s">
        <v>55</v>
      </c>
      <c r="D12" s="86"/>
      <c r="E12" s="86"/>
      <c r="F12" s="86"/>
      <c r="G12" s="98">
        <f>SUM(G6:G10)</f>
        <v>0</v>
      </c>
      <c r="H12" s="96"/>
    </row>
    <row r="13" spans="1:10" ht="15.75" x14ac:dyDescent="0.25">
      <c r="B13" s="94"/>
      <c r="C13" s="93" t="s">
        <v>56</v>
      </c>
      <c r="D13" s="86"/>
      <c r="E13" s="86"/>
      <c r="F13" s="86"/>
      <c r="G13" s="98"/>
      <c r="H13" s="96"/>
    </row>
    <row r="14" spans="1:10" ht="15.75" x14ac:dyDescent="0.25">
      <c r="A14" s="86"/>
      <c r="B14" s="93"/>
      <c r="C14" s="93"/>
      <c r="D14" s="96"/>
      <c r="E14" s="96"/>
      <c r="F14" s="96"/>
      <c r="G14" s="96"/>
      <c r="H14" s="96"/>
      <c r="I14" s="96"/>
      <c r="J14" s="96"/>
    </row>
    <row r="15" spans="1:10" ht="15.75" x14ac:dyDescent="0.25">
      <c r="A15" s="86"/>
      <c r="B15" s="93">
        <v>721</v>
      </c>
      <c r="C15" s="93" t="s">
        <v>83</v>
      </c>
      <c r="D15" s="96"/>
      <c r="E15" s="96"/>
      <c r="F15" s="96"/>
      <c r="G15" s="96"/>
      <c r="H15" s="96"/>
      <c r="I15" s="96"/>
      <c r="J15" s="96"/>
    </row>
    <row r="16" spans="1:10" ht="15" x14ac:dyDescent="0.2">
      <c r="A16" s="96"/>
      <c r="B16" s="94"/>
      <c r="C16" s="94"/>
      <c r="D16" s="96"/>
      <c r="E16" s="96"/>
      <c r="F16" s="96"/>
      <c r="G16" s="96"/>
      <c r="H16" s="96"/>
      <c r="I16" s="96"/>
      <c r="J16" s="96"/>
    </row>
    <row r="17" spans="1:10" ht="15" x14ac:dyDescent="0.2">
      <c r="A17" s="96">
        <v>1</v>
      </c>
      <c r="B17" s="94" t="s">
        <v>93</v>
      </c>
      <c r="C17" s="94" t="s">
        <v>94</v>
      </c>
      <c r="D17" s="96" t="s">
        <v>42</v>
      </c>
      <c r="E17" s="96">
        <v>5</v>
      </c>
      <c r="F17" s="96">
        <v>0</v>
      </c>
      <c r="G17" s="97">
        <f>PRODUCT(E17:F17)</f>
        <v>0</v>
      </c>
      <c r="H17" s="96"/>
      <c r="I17" s="96"/>
      <c r="J17" s="96"/>
    </row>
    <row r="18" spans="1:10" ht="15" x14ac:dyDescent="0.2">
      <c r="A18" s="96">
        <v>2</v>
      </c>
      <c r="B18" s="94" t="s">
        <v>95</v>
      </c>
      <c r="C18" s="94" t="s">
        <v>96</v>
      </c>
      <c r="D18" s="96" t="s">
        <v>42</v>
      </c>
      <c r="E18" s="96">
        <v>15</v>
      </c>
      <c r="F18" s="96">
        <v>0</v>
      </c>
      <c r="G18" s="97">
        <f t="shared" ref="G18:G26" si="0">PRODUCT(E18:F18)</f>
        <v>0</v>
      </c>
      <c r="H18" s="96"/>
      <c r="I18" s="96"/>
      <c r="J18" s="96"/>
    </row>
    <row r="19" spans="1:10" ht="15" x14ac:dyDescent="0.2">
      <c r="A19" s="96">
        <v>3</v>
      </c>
      <c r="B19" s="94" t="s">
        <v>97</v>
      </c>
      <c r="C19" s="94" t="s">
        <v>98</v>
      </c>
      <c r="D19" s="96" t="s">
        <v>42</v>
      </c>
      <c r="E19" s="96">
        <v>470</v>
      </c>
      <c r="F19" s="96">
        <v>0</v>
      </c>
      <c r="G19" s="97">
        <f t="shared" si="0"/>
        <v>0</v>
      </c>
      <c r="H19" s="96"/>
      <c r="I19" s="96"/>
      <c r="J19" s="96"/>
    </row>
    <row r="20" spans="1:10" ht="15" x14ac:dyDescent="0.2">
      <c r="A20" s="96">
        <v>4</v>
      </c>
      <c r="B20" s="94" t="s">
        <v>99</v>
      </c>
      <c r="C20" s="94" t="s">
        <v>100</v>
      </c>
      <c r="D20" s="96" t="s">
        <v>45</v>
      </c>
      <c r="E20" s="96">
        <v>33</v>
      </c>
      <c r="F20" s="96">
        <v>0</v>
      </c>
      <c r="G20" s="97">
        <f t="shared" si="0"/>
        <v>0</v>
      </c>
      <c r="H20" s="96"/>
      <c r="I20" s="96"/>
      <c r="J20" s="96"/>
    </row>
    <row r="21" spans="1:10" ht="15" x14ac:dyDescent="0.2">
      <c r="A21" s="96">
        <v>5</v>
      </c>
      <c r="B21" s="94" t="s">
        <v>101</v>
      </c>
      <c r="C21" s="94" t="s">
        <v>102</v>
      </c>
      <c r="D21" s="96" t="s">
        <v>45</v>
      </c>
      <c r="E21" s="96">
        <v>110</v>
      </c>
      <c r="F21" s="96">
        <v>0</v>
      </c>
      <c r="G21" s="97">
        <f t="shared" si="0"/>
        <v>0</v>
      </c>
      <c r="H21" s="96"/>
      <c r="I21" s="96"/>
      <c r="J21" s="96"/>
    </row>
    <row r="22" spans="1:10" ht="15" x14ac:dyDescent="0.2">
      <c r="A22" s="96">
        <v>6</v>
      </c>
      <c r="B22" s="94" t="s">
        <v>147</v>
      </c>
      <c r="C22" s="94" t="s">
        <v>148</v>
      </c>
      <c r="D22" s="96" t="s">
        <v>45</v>
      </c>
      <c r="E22" s="96">
        <v>33</v>
      </c>
      <c r="F22" s="96">
        <v>0</v>
      </c>
      <c r="G22" s="97">
        <f t="shared" si="0"/>
        <v>0</v>
      </c>
      <c r="H22" s="96"/>
      <c r="I22" s="96"/>
      <c r="J22" s="96"/>
    </row>
    <row r="23" spans="1:10" ht="15" x14ac:dyDescent="0.2">
      <c r="A23" s="96">
        <v>7</v>
      </c>
      <c r="B23" s="94" t="s">
        <v>103</v>
      </c>
      <c r="C23" s="94" t="s">
        <v>104</v>
      </c>
      <c r="D23" s="96" t="s">
        <v>42</v>
      </c>
      <c r="E23" s="96">
        <v>490</v>
      </c>
      <c r="F23" s="96">
        <v>0</v>
      </c>
      <c r="G23" s="97">
        <f t="shared" si="0"/>
        <v>0</v>
      </c>
      <c r="H23" s="96"/>
      <c r="I23" s="96"/>
      <c r="J23" s="96"/>
    </row>
    <row r="24" spans="1:10" ht="15" x14ac:dyDescent="0.2">
      <c r="A24" s="96">
        <v>8</v>
      </c>
      <c r="B24" s="94" t="s">
        <v>105</v>
      </c>
      <c r="C24" s="94" t="s">
        <v>106</v>
      </c>
      <c r="D24" s="96" t="s">
        <v>42</v>
      </c>
      <c r="E24" s="96">
        <v>470</v>
      </c>
      <c r="F24" s="96">
        <v>0</v>
      </c>
      <c r="G24" s="97">
        <f t="shared" si="0"/>
        <v>0</v>
      </c>
      <c r="H24" s="96"/>
      <c r="I24" s="96"/>
      <c r="J24" s="96"/>
    </row>
    <row r="25" spans="1:10" ht="15" x14ac:dyDescent="0.2">
      <c r="A25" s="96">
        <v>9</v>
      </c>
      <c r="B25" s="94" t="s">
        <v>149</v>
      </c>
      <c r="C25" s="94" t="s">
        <v>150</v>
      </c>
      <c r="D25" s="96" t="s">
        <v>45</v>
      </c>
      <c r="E25" s="96">
        <v>33</v>
      </c>
      <c r="F25" s="96">
        <v>0</v>
      </c>
      <c r="G25" s="97">
        <f t="shared" si="0"/>
        <v>0</v>
      </c>
      <c r="H25" s="96"/>
      <c r="I25" s="96"/>
      <c r="J25" s="96"/>
    </row>
    <row r="26" spans="1:10" ht="15" x14ac:dyDescent="0.2">
      <c r="A26" s="96">
        <v>10</v>
      </c>
      <c r="B26" s="94" t="s">
        <v>107</v>
      </c>
      <c r="C26" s="94" t="s">
        <v>108</v>
      </c>
      <c r="D26" s="96" t="s">
        <v>42</v>
      </c>
      <c r="E26" s="96">
        <v>20</v>
      </c>
      <c r="F26" s="96">
        <v>0</v>
      </c>
      <c r="G26" s="97">
        <f t="shared" si="0"/>
        <v>0</v>
      </c>
      <c r="H26" s="96"/>
      <c r="I26" s="96"/>
      <c r="J26" s="96"/>
    </row>
    <row r="27" spans="1:10" ht="15" x14ac:dyDescent="0.2">
      <c r="A27" s="96">
        <v>11</v>
      </c>
      <c r="B27" s="94" t="s">
        <v>109</v>
      </c>
      <c r="C27" s="94" t="s">
        <v>84</v>
      </c>
      <c r="D27" s="96" t="s">
        <v>0</v>
      </c>
      <c r="E27" s="96">
        <v>1.68</v>
      </c>
      <c r="F27" s="96">
        <f>SUM(G17:G26)</f>
        <v>0</v>
      </c>
      <c r="G27" s="97">
        <f>PRODUCT(E27,F27)/100</f>
        <v>0</v>
      </c>
      <c r="H27" s="96"/>
      <c r="I27" s="96"/>
      <c r="J27" s="96"/>
    </row>
    <row r="28" spans="1:10" ht="15.75" x14ac:dyDescent="0.25">
      <c r="A28" s="96"/>
      <c r="B28" s="93"/>
      <c r="C28" s="93"/>
      <c r="D28" s="86"/>
      <c r="E28" s="86"/>
      <c r="F28" s="86"/>
      <c r="G28" s="98"/>
      <c r="H28" s="96"/>
      <c r="I28" s="96"/>
      <c r="J28" s="96"/>
    </row>
    <row r="29" spans="1:10" ht="15.75" x14ac:dyDescent="0.25">
      <c r="A29" s="96"/>
      <c r="B29" s="93"/>
      <c r="C29" s="93" t="s">
        <v>21</v>
      </c>
      <c r="D29" s="86"/>
      <c r="E29" s="86"/>
      <c r="F29" s="86"/>
      <c r="G29" s="98">
        <f>SUM(G17:G28)</f>
        <v>0</v>
      </c>
      <c r="H29" s="96"/>
      <c r="I29" s="96"/>
      <c r="J29" s="96"/>
    </row>
    <row r="30" spans="1:10" ht="15" x14ac:dyDescent="0.2">
      <c r="A30" s="96"/>
      <c r="B30" s="94"/>
      <c r="C30" s="94"/>
      <c r="D30" s="96"/>
      <c r="E30" s="96"/>
      <c r="F30" s="96"/>
      <c r="G30" s="97"/>
      <c r="H30" s="96"/>
      <c r="I30" s="96"/>
      <c r="J30" s="96"/>
    </row>
    <row r="31" spans="1:10" ht="15" x14ac:dyDescent="0.2">
      <c r="A31" s="96"/>
      <c r="B31" s="94"/>
      <c r="C31" s="94"/>
      <c r="D31" s="96"/>
      <c r="E31" s="96"/>
      <c r="F31" s="96"/>
      <c r="G31" s="97"/>
      <c r="H31" s="96"/>
      <c r="I31" s="96"/>
      <c r="J31" s="96"/>
    </row>
    <row r="32" spans="1:10" ht="15" x14ac:dyDescent="0.2">
      <c r="A32" s="96"/>
      <c r="B32" s="94"/>
      <c r="C32" s="94"/>
      <c r="D32" s="96"/>
      <c r="E32" s="96"/>
      <c r="F32" s="96"/>
      <c r="G32" s="97"/>
      <c r="H32" s="96"/>
      <c r="I32" s="96"/>
      <c r="J32" s="96"/>
    </row>
    <row r="33" spans="1:8" ht="15" x14ac:dyDescent="0.2">
      <c r="A33" s="96"/>
      <c r="B33" s="94"/>
      <c r="C33" s="94"/>
      <c r="D33" s="96"/>
      <c r="E33" s="96"/>
      <c r="F33" s="96"/>
      <c r="G33" s="97"/>
      <c r="H33" s="96"/>
    </row>
    <row r="34" spans="1:8" ht="15.75" x14ac:dyDescent="0.25">
      <c r="A34" s="96" t="s">
        <v>41</v>
      </c>
      <c r="B34" s="93" t="s">
        <v>59</v>
      </c>
      <c r="C34" s="93" t="s">
        <v>60</v>
      </c>
      <c r="D34" s="96"/>
      <c r="E34" s="96"/>
      <c r="F34" s="96"/>
      <c r="G34" s="97"/>
      <c r="H34" s="96"/>
    </row>
    <row r="35" spans="1:8" ht="15" x14ac:dyDescent="0.2">
      <c r="A35" s="96"/>
      <c r="B35" s="94"/>
      <c r="C35" s="94"/>
      <c r="D35" s="96"/>
      <c r="E35" s="96"/>
      <c r="F35" s="96"/>
      <c r="G35" s="97"/>
      <c r="H35" s="96"/>
    </row>
    <row r="36" spans="1:8" ht="15" x14ac:dyDescent="0.2">
      <c r="A36" s="96">
        <v>1</v>
      </c>
      <c r="B36" s="94" t="s">
        <v>110</v>
      </c>
      <c r="C36" s="94" t="s">
        <v>61</v>
      </c>
      <c r="D36" s="96" t="s">
        <v>42</v>
      </c>
      <c r="E36" s="96">
        <v>300</v>
      </c>
      <c r="F36" s="96">
        <v>0</v>
      </c>
      <c r="G36" s="97">
        <f t="shared" ref="G36:G55" si="1">PRODUCT(E36:F36)</f>
        <v>0</v>
      </c>
      <c r="H36" s="96"/>
    </row>
    <row r="37" spans="1:8" ht="15" x14ac:dyDescent="0.2">
      <c r="A37" s="96">
        <v>2</v>
      </c>
      <c r="B37" s="94" t="s">
        <v>111</v>
      </c>
      <c r="C37" s="94" t="s">
        <v>62</v>
      </c>
      <c r="D37" s="96" t="s">
        <v>42</v>
      </c>
      <c r="E37" s="96">
        <v>400</v>
      </c>
      <c r="F37" s="96">
        <v>0</v>
      </c>
      <c r="G37" s="97">
        <f t="shared" si="1"/>
        <v>0</v>
      </c>
      <c r="H37" s="96"/>
    </row>
    <row r="38" spans="1:8" ht="15" x14ac:dyDescent="0.2">
      <c r="A38" s="96">
        <v>3</v>
      </c>
      <c r="B38" s="94" t="s">
        <v>112</v>
      </c>
      <c r="C38" s="94" t="s">
        <v>63</v>
      </c>
      <c r="D38" s="96" t="s">
        <v>42</v>
      </c>
      <c r="E38" s="96">
        <v>355</v>
      </c>
      <c r="F38" s="96">
        <v>0</v>
      </c>
      <c r="G38" s="97">
        <f t="shared" si="1"/>
        <v>0</v>
      </c>
      <c r="H38" s="96"/>
    </row>
    <row r="39" spans="1:8" ht="15" x14ac:dyDescent="0.2">
      <c r="A39" s="96">
        <v>4</v>
      </c>
      <c r="B39" s="94" t="s">
        <v>113</v>
      </c>
      <c r="C39" s="94" t="s">
        <v>64</v>
      </c>
      <c r="D39" s="96" t="s">
        <v>42</v>
      </c>
      <c r="E39" s="96">
        <v>290</v>
      </c>
      <c r="F39" s="96">
        <v>0</v>
      </c>
      <c r="G39" s="97">
        <f t="shared" si="1"/>
        <v>0</v>
      </c>
      <c r="H39" s="96"/>
    </row>
    <row r="40" spans="1:8" ht="15" x14ac:dyDescent="0.2">
      <c r="A40" s="96">
        <v>5</v>
      </c>
      <c r="B40" s="94">
        <v>722181242</v>
      </c>
      <c r="C40" s="94" t="s">
        <v>65</v>
      </c>
      <c r="D40" s="96" t="s">
        <v>42</v>
      </c>
      <c r="E40" s="96">
        <v>1345</v>
      </c>
      <c r="F40" s="96">
        <v>0</v>
      </c>
      <c r="G40" s="97">
        <f t="shared" si="1"/>
        <v>0</v>
      </c>
      <c r="H40" s="96"/>
    </row>
    <row r="41" spans="1:8" ht="15" x14ac:dyDescent="0.2">
      <c r="A41" s="96">
        <v>6</v>
      </c>
      <c r="B41" s="94" t="s">
        <v>114</v>
      </c>
      <c r="C41" s="94" t="s">
        <v>66</v>
      </c>
      <c r="D41" s="96" t="s">
        <v>45</v>
      </c>
      <c r="E41" s="96">
        <v>16</v>
      </c>
      <c r="F41" s="96">
        <v>0</v>
      </c>
      <c r="G41" s="96">
        <f t="shared" si="1"/>
        <v>0</v>
      </c>
      <c r="H41" s="96"/>
    </row>
    <row r="42" spans="1:8" ht="15" x14ac:dyDescent="0.2">
      <c r="A42" s="96">
        <v>7</v>
      </c>
      <c r="B42" s="94" t="s">
        <v>115</v>
      </c>
      <c r="C42" s="94" t="s">
        <v>67</v>
      </c>
      <c r="D42" s="96" t="s">
        <v>44</v>
      </c>
      <c r="E42" s="96">
        <v>169</v>
      </c>
      <c r="F42" s="96">
        <v>0</v>
      </c>
      <c r="G42" s="96">
        <f t="shared" si="1"/>
        <v>0</v>
      </c>
      <c r="H42" s="96"/>
    </row>
    <row r="43" spans="1:8" ht="15" x14ac:dyDescent="0.2">
      <c r="A43" s="96">
        <v>8</v>
      </c>
      <c r="B43" s="94" t="s">
        <v>126</v>
      </c>
      <c r="C43" s="94" t="s">
        <v>127</v>
      </c>
      <c r="D43" s="96" t="s">
        <v>45</v>
      </c>
      <c r="E43" s="96">
        <v>32</v>
      </c>
      <c r="F43" s="96">
        <v>0</v>
      </c>
      <c r="G43" s="96">
        <f t="shared" si="1"/>
        <v>0</v>
      </c>
      <c r="H43" s="96"/>
    </row>
    <row r="44" spans="1:8" ht="15" x14ac:dyDescent="0.2">
      <c r="A44" s="96">
        <v>9</v>
      </c>
      <c r="B44" s="94" t="s">
        <v>128</v>
      </c>
      <c r="C44" s="94" t="s">
        <v>129</v>
      </c>
      <c r="D44" s="96" t="s">
        <v>45</v>
      </c>
      <c r="E44" s="96">
        <v>2</v>
      </c>
      <c r="F44" s="96">
        <v>0</v>
      </c>
      <c r="G44" s="96">
        <f t="shared" si="1"/>
        <v>0</v>
      </c>
      <c r="H44" s="96"/>
    </row>
    <row r="45" spans="1:8" ht="15" x14ac:dyDescent="0.2">
      <c r="A45" s="96">
        <v>10</v>
      </c>
      <c r="B45" s="94" t="s">
        <v>144</v>
      </c>
      <c r="C45" s="94" t="s">
        <v>145</v>
      </c>
      <c r="D45" s="96" t="s">
        <v>45</v>
      </c>
      <c r="E45" s="96">
        <v>66</v>
      </c>
      <c r="F45" s="96">
        <v>0</v>
      </c>
      <c r="G45" s="96">
        <f t="shared" si="1"/>
        <v>0</v>
      </c>
      <c r="H45" s="96"/>
    </row>
    <row r="46" spans="1:8" ht="15" x14ac:dyDescent="0.2">
      <c r="A46" s="96">
        <v>11</v>
      </c>
      <c r="B46" s="94" t="s">
        <v>68</v>
      </c>
      <c r="C46" s="94" t="s">
        <v>69</v>
      </c>
      <c r="D46" s="96" t="s">
        <v>42</v>
      </c>
      <c r="E46" s="96">
        <v>1345</v>
      </c>
      <c r="F46" s="96">
        <v>0</v>
      </c>
      <c r="G46" s="97">
        <f t="shared" si="1"/>
        <v>0</v>
      </c>
      <c r="H46" s="96"/>
    </row>
    <row r="47" spans="1:8" ht="15" x14ac:dyDescent="0.2">
      <c r="A47" s="96">
        <v>12</v>
      </c>
      <c r="B47" s="94" t="s">
        <v>70</v>
      </c>
      <c r="C47" s="94" t="s">
        <v>71</v>
      </c>
      <c r="D47" s="96" t="s">
        <v>42</v>
      </c>
      <c r="E47" s="96">
        <v>1345</v>
      </c>
      <c r="F47" s="96">
        <v>0</v>
      </c>
      <c r="G47" s="97">
        <f>PRODUCT(E47:F47)</f>
        <v>0</v>
      </c>
      <c r="H47" s="96"/>
    </row>
    <row r="48" spans="1:8" ht="15" x14ac:dyDescent="0.2">
      <c r="A48" s="96">
        <v>13</v>
      </c>
      <c r="B48" s="94" t="s">
        <v>116</v>
      </c>
      <c r="C48" s="94" t="s">
        <v>72</v>
      </c>
      <c r="D48" s="96" t="s">
        <v>42</v>
      </c>
      <c r="E48" s="96">
        <v>594</v>
      </c>
      <c r="F48" s="96">
        <v>0</v>
      </c>
      <c r="G48" s="97">
        <f t="shared" ref="G48:G51" si="2">PRODUCT(E48:F48)</f>
        <v>0</v>
      </c>
      <c r="H48" s="96"/>
    </row>
    <row r="49" spans="1:8" ht="15" x14ac:dyDescent="0.2">
      <c r="A49" s="96">
        <v>14</v>
      </c>
      <c r="B49" s="94" t="s">
        <v>130</v>
      </c>
      <c r="C49" s="94" t="s">
        <v>131</v>
      </c>
      <c r="D49" s="96" t="s">
        <v>42</v>
      </c>
      <c r="E49" s="96">
        <v>751</v>
      </c>
      <c r="F49" s="96">
        <v>0</v>
      </c>
      <c r="G49" s="97">
        <f t="shared" si="2"/>
        <v>0</v>
      </c>
      <c r="H49" s="96"/>
    </row>
    <row r="50" spans="1:8" ht="15" x14ac:dyDescent="0.2">
      <c r="A50" s="96">
        <v>15</v>
      </c>
      <c r="B50" s="94" t="s">
        <v>117</v>
      </c>
      <c r="C50" s="94" t="s">
        <v>73</v>
      </c>
      <c r="D50" s="96" t="s">
        <v>45</v>
      </c>
      <c r="E50" s="96">
        <v>265</v>
      </c>
      <c r="F50" s="96">
        <v>0</v>
      </c>
      <c r="G50" s="97">
        <f t="shared" si="2"/>
        <v>0</v>
      </c>
      <c r="H50" s="96"/>
    </row>
    <row r="51" spans="1:8" ht="15" x14ac:dyDescent="0.2">
      <c r="A51" s="96">
        <v>16</v>
      </c>
      <c r="B51" s="94" t="s">
        <v>132</v>
      </c>
      <c r="C51" s="94" t="s">
        <v>133</v>
      </c>
      <c r="D51" s="96" t="s">
        <v>45</v>
      </c>
      <c r="E51" s="96">
        <v>72</v>
      </c>
      <c r="F51" s="96">
        <v>0</v>
      </c>
      <c r="G51" s="97">
        <f t="shared" si="2"/>
        <v>0</v>
      </c>
      <c r="H51" s="96"/>
    </row>
    <row r="52" spans="1:8" ht="15" x14ac:dyDescent="0.2">
      <c r="A52" s="96">
        <v>17</v>
      </c>
      <c r="B52" s="94" t="s">
        <v>74</v>
      </c>
      <c r="C52" s="94" t="s">
        <v>75</v>
      </c>
      <c r="D52" s="96" t="s">
        <v>45</v>
      </c>
      <c r="E52" s="96">
        <v>234</v>
      </c>
      <c r="F52" s="96">
        <v>0</v>
      </c>
      <c r="G52" s="97">
        <f t="shared" si="1"/>
        <v>0</v>
      </c>
      <c r="H52" s="96"/>
    </row>
    <row r="53" spans="1:8" ht="15" x14ac:dyDescent="0.2">
      <c r="A53" s="96">
        <v>18</v>
      </c>
      <c r="B53" s="94" t="s">
        <v>76</v>
      </c>
      <c r="C53" s="94" t="s">
        <v>77</v>
      </c>
      <c r="D53" s="96" t="s">
        <v>45</v>
      </c>
      <c r="E53" s="96">
        <v>39</v>
      </c>
      <c r="F53" s="96">
        <v>0</v>
      </c>
      <c r="G53" s="97">
        <f t="shared" si="1"/>
        <v>0</v>
      </c>
      <c r="H53" s="96"/>
    </row>
    <row r="54" spans="1:8" ht="15" x14ac:dyDescent="0.2">
      <c r="A54" s="96">
        <v>19</v>
      </c>
      <c r="B54" s="94" t="s">
        <v>78</v>
      </c>
      <c r="C54" s="94" t="s">
        <v>79</v>
      </c>
      <c r="D54" s="96" t="s">
        <v>45</v>
      </c>
      <c r="E54" s="96">
        <v>70</v>
      </c>
      <c r="F54" s="96">
        <v>0</v>
      </c>
      <c r="G54" s="97">
        <f t="shared" si="1"/>
        <v>0</v>
      </c>
      <c r="H54" s="96"/>
    </row>
    <row r="55" spans="1:8" ht="15" x14ac:dyDescent="0.2">
      <c r="A55" s="96">
        <v>20</v>
      </c>
      <c r="B55" s="94" t="s">
        <v>80</v>
      </c>
      <c r="C55" s="94" t="s">
        <v>81</v>
      </c>
      <c r="D55" s="96" t="s">
        <v>45</v>
      </c>
      <c r="E55" s="96">
        <v>138</v>
      </c>
      <c r="F55" s="96">
        <v>0</v>
      </c>
      <c r="G55" s="97">
        <f t="shared" si="1"/>
        <v>0</v>
      </c>
      <c r="H55" s="96"/>
    </row>
    <row r="56" spans="1:8" ht="15" x14ac:dyDescent="0.2">
      <c r="A56" s="96">
        <v>21</v>
      </c>
      <c r="B56" s="94" t="s">
        <v>118</v>
      </c>
      <c r="C56" s="94" t="s">
        <v>82</v>
      </c>
      <c r="D56" s="96" t="s">
        <v>0</v>
      </c>
      <c r="E56" s="96">
        <v>1.1200000000000001</v>
      </c>
      <c r="F56" s="96">
        <f>SUM(G34:G55)</f>
        <v>0</v>
      </c>
      <c r="G56" s="97">
        <f>PRODUCT(E56:F56)/100</f>
        <v>0</v>
      </c>
      <c r="H56" s="96"/>
    </row>
    <row r="57" spans="1:8" ht="15" x14ac:dyDescent="0.2">
      <c r="A57" s="96"/>
      <c r="B57" s="94"/>
      <c r="C57" s="94"/>
      <c r="D57" s="96"/>
      <c r="E57" s="96"/>
      <c r="F57" s="96"/>
      <c r="G57" s="96"/>
    </row>
    <row r="58" spans="1:8" ht="15.75" x14ac:dyDescent="0.25">
      <c r="A58" s="96"/>
      <c r="B58" s="93"/>
      <c r="C58" s="93" t="s">
        <v>21</v>
      </c>
      <c r="D58" s="86"/>
      <c r="E58" s="86"/>
      <c r="F58" s="86"/>
      <c r="G58" s="98">
        <f>SUM(G36:G57)</f>
        <v>0</v>
      </c>
    </row>
    <row r="62" spans="1:8" ht="15" x14ac:dyDescent="0.2">
      <c r="A62" s="96"/>
      <c r="B62" s="94"/>
      <c r="C62" s="94"/>
      <c r="D62" s="96"/>
      <c r="E62" s="96"/>
      <c r="F62" s="96"/>
      <c r="G62" s="96"/>
    </row>
    <row r="63" spans="1:8" ht="15" x14ac:dyDescent="0.2">
      <c r="A63" s="96"/>
      <c r="B63" s="94"/>
      <c r="C63" s="94"/>
      <c r="D63" s="96"/>
      <c r="E63" s="96"/>
      <c r="F63" s="96"/>
      <c r="G63" s="96"/>
    </row>
    <row r="64" spans="1:8" ht="15.75" x14ac:dyDescent="0.25">
      <c r="A64" s="96"/>
      <c r="B64" s="94" t="s">
        <v>119</v>
      </c>
      <c r="C64" s="93" t="s">
        <v>120</v>
      </c>
      <c r="D64" s="86"/>
      <c r="E64" s="86"/>
      <c r="F64" s="86"/>
      <c r="G64" s="86"/>
    </row>
    <row r="65" spans="1:8" ht="15.75" x14ac:dyDescent="0.25">
      <c r="A65" s="96"/>
      <c r="B65" s="94"/>
      <c r="C65" s="93"/>
      <c r="D65" s="86"/>
      <c r="E65" s="86"/>
      <c r="F65" s="86"/>
      <c r="G65" s="86"/>
    </row>
    <row r="66" spans="1:8" ht="15" x14ac:dyDescent="0.2">
      <c r="A66" s="96">
        <v>1</v>
      </c>
      <c r="B66" s="94" t="s">
        <v>121</v>
      </c>
      <c r="C66" s="94" t="s">
        <v>124</v>
      </c>
      <c r="D66" s="96" t="s">
        <v>45</v>
      </c>
      <c r="E66" s="96">
        <v>226</v>
      </c>
      <c r="F66" s="96">
        <v>0</v>
      </c>
      <c r="G66" s="96">
        <f>PRODUCT(E66:F66)</f>
        <v>0</v>
      </c>
    </row>
    <row r="67" spans="1:8" ht="15" x14ac:dyDescent="0.2">
      <c r="A67" s="96">
        <v>2</v>
      </c>
      <c r="B67" s="94" t="s">
        <v>134</v>
      </c>
      <c r="C67" s="94" t="s">
        <v>135</v>
      </c>
      <c r="D67" s="96" t="s">
        <v>45</v>
      </c>
      <c r="E67" s="96">
        <v>68</v>
      </c>
      <c r="F67" s="96">
        <v>0</v>
      </c>
      <c r="G67" s="96">
        <f t="shared" ref="G67:G68" si="3">PRODUCT(E67:F67)</f>
        <v>0</v>
      </c>
      <c r="H67" s="100"/>
    </row>
    <row r="68" spans="1:8" ht="15" x14ac:dyDescent="0.2">
      <c r="A68" s="96">
        <v>3</v>
      </c>
      <c r="B68" s="94" t="s">
        <v>122</v>
      </c>
      <c r="C68" s="94" t="s">
        <v>123</v>
      </c>
      <c r="D68" s="96" t="s">
        <v>45</v>
      </c>
      <c r="E68" s="96">
        <v>99</v>
      </c>
      <c r="F68" s="96">
        <v>0</v>
      </c>
      <c r="G68" s="96">
        <f t="shared" si="3"/>
        <v>0</v>
      </c>
      <c r="H68" s="100"/>
    </row>
    <row r="69" spans="1:8" ht="30" x14ac:dyDescent="0.2">
      <c r="A69" s="96">
        <v>4</v>
      </c>
      <c r="B69" s="101" t="s">
        <v>139</v>
      </c>
      <c r="C69" s="102" t="s">
        <v>136</v>
      </c>
      <c r="D69" s="103" t="s">
        <v>45</v>
      </c>
      <c r="E69" s="104">
        <v>45</v>
      </c>
      <c r="F69" s="105">
        <v>0</v>
      </c>
      <c r="G69" s="106">
        <f t="shared" ref="G69:G71" si="4">ROUND(F69*E69,2)</f>
        <v>0</v>
      </c>
      <c r="H69" s="100"/>
    </row>
    <row r="70" spans="1:8" ht="30" x14ac:dyDescent="0.2">
      <c r="A70" s="96">
        <v>5</v>
      </c>
      <c r="B70" s="101" t="s">
        <v>140</v>
      </c>
      <c r="C70" s="102" t="s">
        <v>137</v>
      </c>
      <c r="D70" s="103" t="s">
        <v>45</v>
      </c>
      <c r="E70" s="104">
        <v>78</v>
      </c>
      <c r="F70" s="105">
        <v>0</v>
      </c>
      <c r="G70" s="106">
        <f t="shared" si="4"/>
        <v>0</v>
      </c>
    </row>
    <row r="71" spans="1:8" ht="45" x14ac:dyDescent="0.2">
      <c r="A71" s="96">
        <v>6</v>
      </c>
      <c r="B71" s="101" t="s">
        <v>85</v>
      </c>
      <c r="C71" s="107" t="s">
        <v>138</v>
      </c>
      <c r="D71" s="103" t="s">
        <v>43</v>
      </c>
      <c r="E71" s="104">
        <v>60</v>
      </c>
      <c r="F71" s="105">
        <v>0</v>
      </c>
      <c r="G71" s="106">
        <f t="shared" si="4"/>
        <v>0</v>
      </c>
    </row>
    <row r="72" spans="1:8" ht="15" x14ac:dyDescent="0.2">
      <c r="A72" s="96"/>
      <c r="B72" s="94"/>
      <c r="C72" s="94"/>
      <c r="D72" s="96"/>
      <c r="E72" s="96"/>
      <c r="F72" s="96"/>
      <c r="G72" s="96"/>
    </row>
    <row r="73" spans="1:8" ht="15" x14ac:dyDescent="0.2">
      <c r="A73" s="96"/>
      <c r="B73" s="94"/>
      <c r="C73" s="94"/>
      <c r="D73" s="96"/>
      <c r="E73" s="96"/>
      <c r="F73" s="96"/>
      <c r="G73" s="96"/>
    </row>
    <row r="74" spans="1:8" ht="15.75" x14ac:dyDescent="0.25">
      <c r="A74" s="96"/>
      <c r="B74" s="93"/>
      <c r="C74" s="93" t="s">
        <v>21</v>
      </c>
      <c r="D74" s="86"/>
      <c r="E74" s="86"/>
      <c r="F74" s="86"/>
      <c r="G74" s="98">
        <f>SUM(G66:G72)</f>
        <v>0</v>
      </c>
    </row>
    <row r="75" spans="1:8" ht="15" x14ac:dyDescent="0.2">
      <c r="A75" s="96"/>
      <c r="B75" s="94"/>
      <c r="C75" s="94"/>
      <c r="D75" s="96"/>
      <c r="E75" s="96"/>
      <c r="F75" s="96"/>
      <c r="G75" s="96"/>
    </row>
    <row r="76" spans="1:8" ht="15" x14ac:dyDescent="0.2">
      <c r="A76" s="96"/>
      <c r="B76" s="94"/>
      <c r="C76" s="94"/>
      <c r="D76" s="96"/>
      <c r="E76" s="96"/>
      <c r="F76" s="96"/>
      <c r="G76" s="96"/>
    </row>
    <row r="77" spans="1:8" ht="15" x14ac:dyDescent="0.2">
      <c r="A77" s="96"/>
      <c r="B77" s="94"/>
      <c r="C77" s="94"/>
      <c r="D77" s="96"/>
      <c r="E77" s="96"/>
      <c r="F77" s="96"/>
      <c r="G77" s="96"/>
    </row>
    <row r="78" spans="1:8" ht="15.75" x14ac:dyDescent="0.25">
      <c r="A78" s="86" t="s">
        <v>41</v>
      </c>
      <c r="B78" s="93"/>
      <c r="C78" s="93" t="s">
        <v>86</v>
      </c>
      <c r="D78" s="96"/>
      <c r="E78" s="96"/>
      <c r="F78" s="96"/>
      <c r="G78" s="96"/>
    </row>
    <row r="79" spans="1:8" ht="15" x14ac:dyDescent="0.2">
      <c r="A79" s="96"/>
      <c r="B79" s="94"/>
      <c r="C79" s="94"/>
      <c r="D79" s="96"/>
      <c r="E79" s="96"/>
      <c r="F79" s="96"/>
      <c r="G79" s="96"/>
    </row>
    <row r="80" spans="1:8" ht="15" x14ac:dyDescent="0.2">
      <c r="A80" s="96">
        <v>1</v>
      </c>
      <c r="B80" s="94" t="s">
        <v>87</v>
      </c>
      <c r="C80" s="94" t="s">
        <v>88</v>
      </c>
      <c r="D80" s="96" t="s">
        <v>43</v>
      </c>
      <c r="E80" s="96">
        <v>20</v>
      </c>
      <c r="F80" s="96">
        <v>0</v>
      </c>
      <c r="G80" s="97">
        <f>PRODUCT(E80,F80)</f>
        <v>0</v>
      </c>
    </row>
    <row r="81" spans="1:7" ht="15" x14ac:dyDescent="0.2">
      <c r="A81" s="96">
        <v>2</v>
      </c>
      <c r="B81" s="94" t="s">
        <v>85</v>
      </c>
      <c r="C81" s="94" t="s">
        <v>141</v>
      </c>
      <c r="D81" s="96" t="s">
        <v>43</v>
      </c>
      <c r="E81" s="96">
        <v>12</v>
      </c>
      <c r="F81" s="96">
        <v>0</v>
      </c>
      <c r="G81" s="97">
        <f t="shared" ref="G81:G84" si="5">PRODUCT(E81,F81)</f>
        <v>0</v>
      </c>
    </row>
    <row r="82" spans="1:7" ht="15" x14ac:dyDescent="0.2">
      <c r="A82" s="96">
        <v>3</v>
      </c>
      <c r="B82" s="94" t="s">
        <v>89</v>
      </c>
      <c r="C82" s="94" t="s">
        <v>90</v>
      </c>
      <c r="D82" s="96" t="s">
        <v>43</v>
      </c>
      <c r="E82" s="96">
        <v>8</v>
      </c>
      <c r="F82" s="96">
        <v>0</v>
      </c>
      <c r="G82" s="97">
        <f t="shared" si="5"/>
        <v>0</v>
      </c>
    </row>
    <row r="83" spans="1:7" ht="15" x14ac:dyDescent="0.2">
      <c r="A83" s="96">
        <v>4</v>
      </c>
      <c r="B83" s="94" t="s">
        <v>85</v>
      </c>
      <c r="C83" s="94" t="s">
        <v>142</v>
      </c>
      <c r="D83" s="96" t="s">
        <v>43</v>
      </c>
      <c r="E83" s="96">
        <v>26</v>
      </c>
      <c r="F83" s="96">
        <v>0</v>
      </c>
      <c r="G83" s="97">
        <f t="shared" si="5"/>
        <v>0</v>
      </c>
    </row>
    <row r="84" spans="1:7" ht="15" x14ac:dyDescent="0.2">
      <c r="A84" s="96">
        <v>5</v>
      </c>
      <c r="B84" s="94" t="s">
        <v>85</v>
      </c>
      <c r="C84" s="94" t="s">
        <v>146</v>
      </c>
      <c r="D84" s="96" t="s">
        <v>45</v>
      </c>
      <c r="E84" s="96">
        <v>33</v>
      </c>
      <c r="F84" s="96">
        <v>0</v>
      </c>
      <c r="G84" s="97">
        <f t="shared" si="5"/>
        <v>0</v>
      </c>
    </row>
    <row r="85" spans="1:7" ht="15" x14ac:dyDescent="0.2">
      <c r="A85" s="96">
        <v>4</v>
      </c>
      <c r="B85" s="94"/>
      <c r="C85" s="94" t="s">
        <v>91</v>
      </c>
      <c r="D85" s="96" t="s">
        <v>0</v>
      </c>
      <c r="E85" s="96">
        <v>3.2</v>
      </c>
      <c r="F85" s="97">
        <f>'Rozpočet Pol'!F63+SUM(G80:G84)</f>
        <v>0</v>
      </c>
      <c r="G85" s="97">
        <f>PRODUCT(E85,F85)/100</f>
        <v>0</v>
      </c>
    </row>
    <row r="86" spans="1:7" ht="15" x14ac:dyDescent="0.2">
      <c r="A86" s="96"/>
      <c r="B86" s="94" t="s">
        <v>46</v>
      </c>
      <c r="C86" s="94" t="s">
        <v>46</v>
      </c>
      <c r="D86" s="96"/>
      <c r="E86" s="96"/>
      <c r="F86" s="96"/>
      <c r="G86" s="96"/>
    </row>
    <row r="87" spans="1:7" ht="15.75" x14ac:dyDescent="0.25">
      <c r="A87" s="96"/>
      <c r="B87" s="94"/>
      <c r="C87" s="93" t="s">
        <v>21</v>
      </c>
      <c r="D87" s="86"/>
      <c r="E87" s="86"/>
      <c r="F87" s="86"/>
      <c r="G87" s="98">
        <f>'Rozpočet Pol'!G65+SUM(G80:G86)</f>
        <v>0</v>
      </c>
    </row>
  </sheetData>
  <pageMargins left="0.39370078740157483" right="0.19685039370078741" top="0.78740157480314965" bottom="0.78740157480314965" header="0.31496062992125984" footer="0.31496062992125984"/>
  <pageSetup paperSize="9" scale="75" orientation="landscape" r:id="rId1"/>
  <rowBreaks count="2" manualBreakCount="2">
    <brk id="13" max="6" man="1"/>
    <brk id="59" max="6" man="1"/>
  </rowBreaks>
  <colBreaks count="1" manualBreakCount="1">
    <brk id="7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Pokyny pro vyplnění</vt:lpstr>
      <vt:lpstr>Stavba</vt:lpstr>
      <vt:lpstr>VzorPolozky</vt:lpstr>
      <vt:lpstr>Rozpočet Pol</vt:lpstr>
      <vt:lpstr>'Rozpočet Pol'!Oblast_tisku</vt:lpstr>
      <vt:lpstr>Stavba!Oblast_tisku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Fidrmuc</dc:creator>
  <cp:lastModifiedBy>Hubená Věra</cp:lastModifiedBy>
  <cp:lastPrinted>2022-10-19T14:13:10Z</cp:lastPrinted>
  <dcterms:created xsi:type="dcterms:W3CDTF">2009-04-08T07:15:50Z</dcterms:created>
  <dcterms:modified xsi:type="dcterms:W3CDTF">2023-05-29T09:26:26Z</dcterms:modified>
</cp:coreProperties>
</file>